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795" yWindow="-195" windowWidth="12645" windowHeight="12090"/>
  </bookViews>
  <sheets>
    <sheet name="Exhibit 4 Employer Calculations" sheetId="15" r:id="rId1"/>
    <sheet name="Exhibit 4a Amort of ER Calcs" sheetId="17" r:id="rId2"/>
  </sheets>
  <externalReferences>
    <externalReference r:id="rId3"/>
  </externalReferences>
  <definedNames>
    <definedName name="cancel">#REF!</definedName>
    <definedName name="converted_data" localSheetId="1">'[1]Data sorting and pasting'!#REF!</definedName>
    <definedName name="converted_data">'[1]Data sorting and pasting'!#REF!</definedName>
    <definedName name="GASB_123_data_incl_OPR" localSheetId="1">#REF!</definedName>
    <definedName name="GASB_123_data_incl_OPR">#REF!</definedName>
    <definedName name="_xlnm.Print_Area" localSheetId="0">'Exhibit 4 Employer Calculations'!$A$1:$H$58</definedName>
    <definedName name="_xlnm.Print_Area" localSheetId="1">'Exhibit 4a Amort of ER Calcs'!$A$1:$I$47</definedName>
    <definedName name="_xlnm.Print_Titles" localSheetId="0">'Exhibit 4 Employer Calculations'!$1:$9</definedName>
    <definedName name="_xlnm.Print_Titles" localSheetId="1">'Exhibit 4a Amort of ER Calcs'!$1:$9</definedName>
  </definedNames>
  <calcPr calcId="152511"/>
</workbook>
</file>

<file path=xl/calcChain.xml><?xml version="1.0" encoding="utf-8"?>
<calcChain xmlns="http://schemas.openxmlformats.org/spreadsheetml/2006/main">
  <c r="H43" i="15" l="1"/>
  <c r="H42" i="15"/>
  <c r="H41" i="15"/>
  <c r="D43" i="15"/>
  <c r="D42" i="15"/>
  <c r="D41" i="15"/>
  <c r="F29" i="15"/>
  <c r="F28" i="15"/>
  <c r="B43" i="15" l="1"/>
  <c r="D39" i="15" l="1"/>
  <c r="F39" i="15"/>
  <c r="F43" i="15" l="1"/>
  <c r="B42" i="15"/>
  <c r="F42" i="15" s="1"/>
  <c r="B41" i="15"/>
  <c r="G37" i="17" l="1"/>
  <c r="H37" i="17"/>
  <c r="D52" i="15" l="1"/>
  <c r="H55" i="15" s="1"/>
  <c r="H57" i="15" l="1"/>
  <c r="B26" i="17" s="1"/>
  <c r="F41" i="15"/>
  <c r="F26" i="15"/>
  <c r="D26" i="17" l="1"/>
  <c r="F26" i="17"/>
  <c r="F27" i="17" s="1"/>
  <c r="E26" i="17"/>
  <c r="G26" i="17"/>
  <c r="H26" i="17"/>
  <c r="E27" i="17" l="1"/>
  <c r="D46" i="17"/>
  <c r="D27" i="17"/>
  <c r="E46" i="17" s="1"/>
  <c r="G27" i="17"/>
  <c r="H27" i="17"/>
  <c r="H44" i="15"/>
  <c r="H46" i="15" l="1"/>
  <c r="B16" i="17" s="1"/>
  <c r="F16" i="17" l="1"/>
  <c r="F36" i="17" s="1"/>
  <c r="E16" i="17"/>
  <c r="B36" i="17"/>
  <c r="D16" i="17"/>
  <c r="D36" i="17" s="1"/>
  <c r="G16" i="17"/>
  <c r="G17" i="17" s="1"/>
  <c r="H16" i="17"/>
  <c r="H17" i="17" s="1"/>
  <c r="E17" i="17" l="1"/>
  <c r="D45" i="17"/>
  <c r="E36" i="17"/>
  <c r="F17" i="17"/>
  <c r="D47" i="17" s="1"/>
  <c r="D17" i="17"/>
  <c r="E45" i="17" s="1"/>
  <c r="E47" i="17" s="1"/>
  <c r="G36" i="17"/>
  <c r="H36" i="17"/>
  <c r="D37" i="17" l="1"/>
  <c r="F37" i="17"/>
  <c r="E37" i="17"/>
</calcChain>
</file>

<file path=xl/sharedStrings.xml><?xml version="1.0" encoding="utf-8"?>
<sst xmlns="http://schemas.openxmlformats.org/spreadsheetml/2006/main" count="127" uniqueCount="94">
  <si>
    <t>Pension Expense</t>
  </si>
  <si>
    <t>Net Pension Liability</t>
  </si>
  <si>
    <t>Thereafter</t>
  </si>
  <si>
    <t>Deferred Outflows of Resources</t>
  </si>
  <si>
    <t>GASB 68 Reporting Year</t>
  </si>
  <si>
    <t>Recognition Period (Years)</t>
  </si>
  <si>
    <t>Net Increase (Decrease) in Pension Expense</t>
  </si>
  <si>
    <t>June 30, 2015</t>
  </si>
  <si>
    <t>Collective Pension Expense</t>
  </si>
  <si>
    <t>Change in Proportionate Share of</t>
  </si>
  <si>
    <t>Proportionate Share of Collective Pension Expense</t>
  </si>
  <si>
    <t>Change in Proportionate Share</t>
  </si>
  <si>
    <t>Employer Contributions vs Proportionate Share of Employer Contributions</t>
  </si>
  <si>
    <t>Employer Contributions</t>
  </si>
  <si>
    <t>Collective Net Pension Liability</t>
  </si>
  <si>
    <t>Collective Deferred Inflows of Resources</t>
  </si>
  <si>
    <t>Collective Deferred Outflows of Resources</t>
  </si>
  <si>
    <t>(Reference GASB 68 Implementation Guide, Illustration 3b, page 162)</t>
  </si>
  <si>
    <t>(Reference GASB 68, paragraphs 48 and 53)</t>
  </si>
  <si>
    <t>(1)  Calculation of Proportionate Shares of Collective Balances</t>
  </si>
  <si>
    <t xml:space="preserve">Employer's Proportion </t>
  </si>
  <si>
    <t>*</t>
  </si>
  <si>
    <t>(Reference GASB 68, paragraph 54)</t>
  </si>
  <si>
    <t>Total Change in Employer's Beginning Reported Balance</t>
  </si>
  <si>
    <t>(Reference GASB 68, paragraph 55)</t>
  </si>
  <si>
    <t>Deferred Inflows of Resources</t>
  </si>
  <si>
    <t>Collective Amount</t>
  </si>
  <si>
    <t>Proportionate Share June 30, 2015 (a)</t>
  </si>
  <si>
    <t>Exhibit 4</t>
  </si>
  <si>
    <t>Amount to be amortized for the difference between employer contributions and proportionate share of employer contributions</t>
  </si>
  <si>
    <t>Add to Column L</t>
  </si>
  <si>
    <t>Add to Column M</t>
  </si>
  <si>
    <t>Add to Column O</t>
  </si>
  <si>
    <t>Add to Column P</t>
  </si>
  <si>
    <t>Summary</t>
  </si>
  <si>
    <t>Net Amount Recognized</t>
  </si>
  <si>
    <t>To be added to amounts in Exhibit 2</t>
  </si>
  <si>
    <t xml:space="preserve">Amortization of Employer Determined Amounts to add to Proportionate Share of </t>
  </si>
  <si>
    <t>Exhibit 4a</t>
  </si>
  <si>
    <t>[Exhibit 2 Column C]</t>
  </si>
  <si>
    <t>[Exhibit 2 Column B]</t>
  </si>
  <si>
    <t>Add to Column E</t>
  </si>
  <si>
    <t>(5) Amount to be amortized for the difference between employer contributions and proportionate share of employer contributions</t>
  </si>
  <si>
    <t>Total (4 + 5)  Changes in Proportion (4) and Differences between Employer Contributions and Proportionate Share of Employer Contributions (5)</t>
  </si>
  <si>
    <t xml:space="preserve"> (3) Employer Contributions During the Measurement Period*</t>
  </si>
  <si>
    <t>Difference Between Employer Contributions During the Measurement Period</t>
  </si>
  <si>
    <t>Debit (Credit) Balance (b) - (a)</t>
  </si>
  <si>
    <t>Actual Employer Contributions Paid  During Measurement Period (b)</t>
  </si>
  <si>
    <t>June 30, 2016</t>
  </si>
  <si>
    <t>LASERS Collective Balances at June 30, 2015 and 2016</t>
  </si>
  <si>
    <t>Proportionate Share June 30, 2016 (b)</t>
  </si>
  <si>
    <t>Collective Net Pension Liability June 30, 2015</t>
  </si>
  <si>
    <t>Proportionate Share June 30, 2016 (a)</t>
  </si>
  <si>
    <t>Amount to be recognized for the net effect of the change in employer's proportion of beginning net pension liability and deferred outflows/inflows of resources</t>
  </si>
  <si>
    <t>Employer Determined Amounts to be Recognized in Pension Expense and Deferred Outflows/Inflows</t>
  </si>
  <si>
    <t>Collective Pension Expense and Deferred Outflows/Inflows</t>
  </si>
  <si>
    <t>(4) Amount to be recognized for the net effect of the change in employers' proportion of beginning net pension liability and deferred outflows/inflows of resources</t>
  </si>
  <si>
    <t>Change in Employer's Proportion of Net Pension Liability and Deferred Outflows/Inflows of Resources</t>
  </si>
  <si>
    <t>(2)  Change in Employer's Proportion of Net Pension Liability and Deferred Outflows/Inflows of Resources</t>
  </si>
  <si>
    <t>Denotes Input from prior year GASB 68 Exhibits or directly from LASERS</t>
  </si>
  <si>
    <t>$ [Exhibit 2 Total Cols F+H+J]</t>
  </si>
  <si>
    <t>$ [Exhibit 2 Total Cols G+I+K]</t>
  </si>
  <si>
    <t>$ [Exhibit 2 Total Col A]</t>
  </si>
  <si>
    <t>$ [Exhibit 2 Total Cols F+H]</t>
  </si>
  <si>
    <t>$ [Exhibit 2 Total Col G+I+ K]</t>
  </si>
  <si>
    <t>$ [Exhibit 2 Total Col E]</t>
  </si>
  <si>
    <t>$ [Exhibit 2 ERS Alloc Cols F+H+J]</t>
  </si>
  <si>
    <t>$ [Exhibit 2 ERS Alloc Cols F+H]</t>
  </si>
  <si>
    <t>$ [Exhibit 2 ERS Alloc Col A]</t>
  </si>
  <si>
    <t>$ [Exhibit 2 ERS Alloc Col E]</t>
  </si>
  <si>
    <t>$ [Exhibit 2 Total Col S]</t>
  </si>
  <si>
    <t>$ [Exhibit 2  ERS Alloc Col S]</t>
  </si>
  <si>
    <t>Deferred Outflows (Inflows) of Resources</t>
  </si>
  <si>
    <t>Denotes Employer Inputs from 2016 GASB 68 Schedules by Employer Exhibit 2</t>
  </si>
  <si>
    <t>Record net change in balance - Example JE (4)(A)</t>
  </si>
  <si>
    <t>$ [Exhibit 2 ERS Alloc Col G]</t>
  </si>
  <si>
    <t>Differences between projected and actual returns on investment</t>
  </si>
  <si>
    <t>Record net change in balance - Example JE (4)(C)</t>
  </si>
  <si>
    <t>$ [Exhibit 2 ERS Alloc Col K]</t>
  </si>
  <si>
    <t>Record 2016 amount in JE (2)</t>
  </si>
  <si>
    <t>Record amount in JE (D)(1)</t>
  </si>
  <si>
    <t xml:space="preserve">*The measurement period is fiscal year ended June 30, 2015.  </t>
  </si>
  <si>
    <t>Record amount in JE (E)(2)</t>
  </si>
  <si>
    <t xml:space="preserve">Denotes Employer Inputs From Prior Year </t>
  </si>
  <si>
    <t>JE (D)(2)</t>
  </si>
  <si>
    <t>JE (D)(1)</t>
  </si>
  <si>
    <t>JE (E)(3)</t>
  </si>
  <si>
    <t>JE (E)(2)</t>
  </si>
  <si>
    <t>Differences between expected and actual experience with regard to economic or demographic assumptions</t>
  </si>
  <si>
    <t>(Revised)</t>
  </si>
  <si>
    <t>Denotes Employer Inputs From Current Year</t>
  </si>
  <si>
    <t>Related Journal Entries</t>
  </si>
  <si>
    <t>*Net of 2015 unamortized balance per Exhibit 4 (2) minus 2015 amortization expense; 2017 amortization not included in Summary calculations below</t>
  </si>
  <si>
    <t>*Net of 2015 unamortized balance per Exhibit 4 (3) minus 2015 amortization expense; 2017 amortization not included in Summary calculations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</si>
</sst>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0000%"/>
    <numFmt numFmtId="168" formatCode="0.000000%"/>
    <numFmt numFmtId="169" formatCode="[$-409]mmm\-yy;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sz val="11"/>
      <color rgb="FFFF0000"/>
      <name val="Palatino Linotype"/>
      <family val="1"/>
    </font>
    <font>
      <sz val="11"/>
      <color theme="0"/>
      <name val="Palatino Linotype"/>
      <family val="1"/>
    </font>
    <font>
      <b/>
      <sz val="11"/>
      <color rgb="FFFF0000"/>
      <name val="Palatino Linotype"/>
      <family val="1"/>
    </font>
    <font>
      <b/>
      <sz val="11"/>
      <name val="Palatino Linotype"/>
      <family val="1"/>
    </font>
    <font>
      <b/>
      <sz val="11"/>
      <color theme="3"/>
      <name val="Palatino Linotype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2"/>
      <name val="Times New Roman"/>
      <family val="1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0"/>
      <name val="Palatino Linotype"/>
      <family val="1"/>
    </font>
    <font>
      <b/>
      <sz val="11"/>
      <color rgb="FF0070C0"/>
      <name val="Palatino Linotype"/>
      <family val="1"/>
    </font>
    <font>
      <b/>
      <i/>
      <sz val="11"/>
      <color rgb="FFFF0000"/>
      <name val="Palatino Linotype"/>
      <family val="1"/>
    </font>
    <font>
      <b/>
      <i/>
      <sz val="12"/>
      <color rgb="FFFF0000"/>
      <name val="Palatino Linotype"/>
      <family val="1"/>
    </font>
    <font>
      <b/>
      <sz val="11"/>
      <color rgb="FF7030A0"/>
      <name val="Palatino Linotype"/>
      <family val="1"/>
    </font>
    <font>
      <sz val="11"/>
      <name val="Palatino Linotype"/>
      <family val="1"/>
    </font>
    <font>
      <b/>
      <sz val="12"/>
      <color theme="3"/>
      <name val="Palatino Linotype"/>
      <family val="1"/>
    </font>
    <font>
      <b/>
      <sz val="12"/>
      <color rgb="FF002060"/>
      <name val="Palatino Linotype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8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8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8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8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8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8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8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24" fillId="9" borderId="13" applyNumberFormat="0" applyAlignment="0" applyProtection="0"/>
    <xf numFmtId="0" fontId="33" fillId="9" borderId="13" applyNumberFormat="0" applyAlignment="0" applyProtection="0"/>
    <xf numFmtId="0" fontId="33" fillId="9" borderId="13" applyNumberFormat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4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6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7" borderId="10" applyNumberFormat="0" applyAlignment="0" applyProtection="0"/>
    <xf numFmtId="0" fontId="39" fillId="7" borderId="10" applyNumberFormat="0" applyAlignment="0" applyProtection="0"/>
    <xf numFmtId="0" fontId="39" fillId="7" borderId="10" applyNumberFormat="0" applyAlignment="0" applyProtection="0"/>
    <xf numFmtId="0" fontId="23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/>
    <xf numFmtId="0" fontId="29" fillId="0" borderId="0"/>
    <xf numFmtId="0" fontId="29" fillId="10" borderId="14" applyNumberFormat="0" applyFont="0" applyAlignment="0" applyProtection="0"/>
    <xf numFmtId="0" fontId="21" fillId="8" borderId="11" applyNumberFormat="0" applyAlignment="0" applyProtection="0"/>
    <xf numFmtId="0" fontId="43" fillId="8" borderId="11" applyNumberFormat="0" applyAlignment="0" applyProtection="0"/>
    <xf numFmtId="0" fontId="43" fillId="8" borderId="11" applyNumberFormat="0" applyAlignment="0" applyProtection="0"/>
    <xf numFmtId="0" fontId="27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1" fillId="0" borderId="0"/>
  </cellStyleXfs>
  <cellXfs count="143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9" applyFont="1"/>
    <xf numFmtId="0" fontId="7" fillId="0" borderId="0" xfId="9" applyFont="1"/>
    <xf numFmtId="0" fontId="7" fillId="0" borderId="1" xfId="9" applyFont="1" applyBorder="1" applyAlignment="1">
      <alignment horizontal="center" wrapText="1"/>
    </xf>
    <xf numFmtId="0" fontId="10" fillId="0" borderId="0" xfId="9" applyFont="1" applyAlignment="1">
      <alignment wrapText="1"/>
    </xf>
    <xf numFmtId="15" fontId="7" fillId="0" borderId="1" xfId="0" quotePrefix="1" applyNumberFormat="1" applyFont="1" applyBorder="1" applyAlignment="1">
      <alignment horizontal="center"/>
    </xf>
    <xf numFmtId="164" fontId="6" fillId="0" borderId="0" xfId="1" applyNumberFormat="1" applyFont="1"/>
    <xf numFmtId="168" fontId="6" fillId="0" borderId="0" xfId="2" applyNumberFormat="1" applyFont="1" applyAlignment="1">
      <alignment horizontal="center"/>
    </xf>
    <xf numFmtId="0" fontId="7" fillId="0" borderId="0" xfId="9" applyFont="1" applyBorder="1" applyAlignment="1">
      <alignment horizontal="center" wrapText="1"/>
    </xf>
    <xf numFmtId="0" fontId="6" fillId="0" borderId="0" xfId="0" applyFont="1" applyFill="1" applyBorder="1"/>
    <xf numFmtId="0" fontId="9" fillId="0" borderId="0" xfId="0" applyFont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6" fillId="0" borderId="0" xfId="1" applyNumberFormat="1" applyFont="1" applyBorder="1"/>
    <xf numFmtId="0" fontId="6" fillId="3" borderId="0" xfId="0" applyFont="1" applyFill="1"/>
    <xf numFmtId="0" fontId="7" fillId="0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vertical="top"/>
    </xf>
    <xf numFmtId="164" fontId="11" fillId="0" borderId="0" xfId="1" applyNumberFormat="1" applyFont="1" applyBorder="1" applyAlignment="1">
      <alignment horizontal="center"/>
    </xf>
    <xf numFmtId="0" fontId="13" fillId="0" borderId="0" xfId="0" applyFont="1"/>
    <xf numFmtId="0" fontId="6" fillId="0" borderId="0" xfId="9" applyFont="1" applyAlignment="1">
      <alignment wrapText="1"/>
    </xf>
    <xf numFmtId="0" fontId="8" fillId="0" borderId="0" xfId="0" applyFont="1"/>
    <xf numFmtId="0" fontId="6" fillId="0" borderId="0" xfId="0" applyFont="1" applyFill="1" applyBorder="1" applyAlignment="1">
      <alignment wrapText="1"/>
    </xf>
    <xf numFmtId="0" fontId="6" fillId="3" borderId="0" xfId="0" applyFont="1" applyFill="1" applyBorder="1"/>
    <xf numFmtId="0" fontId="6" fillId="3" borderId="0" xfId="9" applyFont="1" applyFill="1" applyAlignment="1">
      <alignment horizontal="center"/>
    </xf>
    <xf numFmtId="0" fontId="6" fillId="3" borderId="0" xfId="9" applyFont="1" applyFill="1"/>
    <xf numFmtId="0" fontId="8" fillId="0" borderId="0" xfId="9" applyFont="1"/>
    <xf numFmtId="42" fontId="7" fillId="0" borderId="0" xfId="9" applyNumberFormat="1" applyFont="1"/>
    <xf numFmtId="164" fontId="7" fillId="0" borderId="1" xfId="1" applyNumberFormat="1" applyFont="1" applyBorder="1"/>
    <xf numFmtId="164" fontId="7" fillId="0" borderId="0" xfId="1" applyNumberFormat="1" applyFont="1"/>
    <xf numFmtId="42" fontId="7" fillId="0" borderId="3" xfId="9" applyNumberFormat="1" applyFont="1" applyBorder="1"/>
    <xf numFmtId="0" fontId="5" fillId="0" borderId="0" xfId="9" applyFont="1" applyAlignment="1">
      <alignment horizontal="center"/>
    </xf>
    <xf numFmtId="164" fontId="7" fillId="0" borderId="0" xfId="10" applyNumberFormat="1" applyFont="1"/>
    <xf numFmtId="0" fontId="46" fillId="0" borderId="0" xfId="9" applyFont="1" applyAlignment="1">
      <alignment wrapText="1"/>
    </xf>
    <xf numFmtId="0" fontId="7" fillId="2" borderId="0" xfId="9" applyFont="1" applyFill="1" applyAlignment="1">
      <alignment horizontal="center" wrapText="1"/>
    </xf>
    <xf numFmtId="0" fontId="11" fillId="0" borderId="0" xfId="0" applyFont="1"/>
    <xf numFmtId="0" fontId="7" fillId="0" borderId="0" xfId="0" applyFont="1"/>
    <xf numFmtId="165" fontId="7" fillId="0" borderId="0" xfId="3" applyNumberFormat="1" applyFont="1"/>
    <xf numFmtId="165" fontId="7" fillId="0" borderId="0" xfId="3" applyNumberFormat="1" applyFont="1" applyFill="1"/>
    <xf numFmtId="0" fontId="8" fillId="0" borderId="0" xfId="0" applyFont="1" applyAlignment="1"/>
    <xf numFmtId="164" fontId="12" fillId="0" borderId="0" xfId="1" applyNumberFormat="1" applyFont="1"/>
    <xf numFmtId="0" fontId="7" fillId="0" borderId="1" xfId="0" applyFont="1" applyBorder="1"/>
    <xf numFmtId="165" fontId="7" fillId="0" borderId="1" xfId="3" applyNumberFormat="1" applyFont="1" applyBorder="1"/>
    <xf numFmtId="0" fontId="7" fillId="0" borderId="0" xfId="0" applyFont="1" applyFill="1" applyBorder="1"/>
    <xf numFmtId="165" fontId="7" fillId="2" borderId="6" xfId="3" applyNumberFormat="1" applyFont="1" applyFill="1" applyBorder="1"/>
    <xf numFmtId="42" fontId="7" fillId="0" borderId="0" xfId="9" applyNumberFormat="1" applyFont="1" applyBorder="1"/>
    <xf numFmtId="165" fontId="47" fillId="0" borderId="0" xfId="3" applyNumberFormat="1" applyFont="1" applyAlignment="1">
      <alignment horizontal="center"/>
    </xf>
    <xf numFmtId="165" fontId="47" fillId="0" borderId="0" xfId="3" applyNumberFormat="1" applyFont="1" applyAlignment="1">
      <alignment horizontal="left"/>
    </xf>
    <xf numFmtId="167" fontId="7" fillId="0" borderId="6" xfId="2" applyNumberFormat="1" applyFont="1" applyFill="1" applyBorder="1" applyAlignment="1">
      <alignment horizontal="center"/>
    </xf>
    <xf numFmtId="15" fontId="7" fillId="0" borderId="1" xfId="0" quotePrefix="1" applyNumberFormat="1" applyFont="1" applyBorder="1" applyAlignment="1">
      <alignment horizontal="center" wrapText="1"/>
    </xf>
    <xf numFmtId="167" fontId="12" fillId="2" borderId="6" xfId="6" applyNumberFormat="1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0" xfId="9" applyFont="1" applyAlignment="1">
      <alignment horizontal="center"/>
    </xf>
    <xf numFmtId="165" fontId="12" fillId="0" borderId="6" xfId="0" applyNumberFormat="1" applyFont="1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65" fontId="11" fillId="0" borderId="0" xfId="0" applyNumberFormat="1" applyFont="1" applyBorder="1"/>
    <xf numFmtId="0" fontId="11" fillId="0" borderId="0" xfId="0" applyFont="1" applyBorder="1"/>
    <xf numFmtId="0" fontId="49" fillId="0" borderId="0" xfId="0" applyFont="1"/>
    <xf numFmtId="0" fontId="7" fillId="2" borderId="6" xfId="9" applyFont="1" applyFill="1" applyBorder="1" applyAlignment="1">
      <alignment horizontal="center" wrapText="1"/>
    </xf>
    <xf numFmtId="165" fontId="7" fillId="0" borderId="0" xfId="3" applyNumberFormat="1" applyFont="1"/>
    <xf numFmtId="0" fontId="48" fillId="0" borderId="0" xfId="0" applyFont="1" applyAlignment="1">
      <alignment wrapText="1"/>
    </xf>
    <xf numFmtId="0" fontId="5" fillId="0" borderId="0" xfId="9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5" fontId="7" fillId="0" borderId="0" xfId="0" quotePrefix="1" applyNumberFormat="1" applyFont="1" applyFill="1" applyBorder="1" applyAlignment="1">
      <alignment horizontal="center" wrapText="1"/>
    </xf>
    <xf numFmtId="165" fontId="7" fillId="0" borderId="6" xfId="3" applyNumberFormat="1" applyFont="1" applyBorder="1"/>
    <xf numFmtId="165" fontId="47" fillId="0" borderId="0" xfId="3" applyNumberFormat="1" applyFont="1" applyFill="1" applyBorder="1" applyAlignment="1">
      <alignment wrapText="1"/>
    </xf>
    <xf numFmtId="164" fontId="7" fillId="0" borderId="0" xfId="1" applyNumberFormat="1" applyFont="1" applyFill="1"/>
    <xf numFmtId="165" fontId="7" fillId="0" borderId="0" xfId="1" applyNumberFormat="1" applyFont="1"/>
    <xf numFmtId="14" fontId="6" fillId="0" borderId="0" xfId="0" applyNumberFormat="1" applyFont="1"/>
    <xf numFmtId="169" fontId="6" fillId="0" borderId="0" xfId="0" applyNumberFormat="1" applyFont="1" applyAlignment="1">
      <alignment horizontal="right"/>
    </xf>
    <xf numFmtId="43" fontId="6" fillId="0" borderId="0" xfId="1" applyFont="1"/>
    <xf numFmtId="43" fontId="6" fillId="0" borderId="0" xfId="0" applyNumberFormat="1" applyFont="1"/>
    <xf numFmtId="0" fontId="6" fillId="0" borderId="0" xfId="0" applyFont="1" applyFill="1" applyBorder="1" applyAlignment="1"/>
    <xf numFmtId="0" fontId="6" fillId="0" borderId="0" xfId="0" applyFont="1" applyAlignment="1"/>
    <xf numFmtId="167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0" fontId="7" fillId="0" borderId="0" xfId="9" applyFont="1" applyFill="1" applyAlignment="1">
      <alignment horizontal="center"/>
    </xf>
    <xf numFmtId="0" fontId="5" fillId="0" borderId="0" xfId="9" applyFont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165" fontId="13" fillId="35" borderId="0" xfId="3" applyNumberFormat="1" applyFont="1" applyFill="1"/>
    <xf numFmtId="165" fontId="13" fillId="2" borderId="0" xfId="3" applyNumberFormat="1" applyFont="1" applyFill="1"/>
    <xf numFmtId="164" fontId="7" fillId="0" borderId="0" xfId="10" applyNumberFormat="1" applyFont="1" applyFill="1"/>
    <xf numFmtId="166" fontId="7" fillId="0" borderId="0" xfId="9" applyNumberFormat="1" applyFont="1" applyFill="1" applyAlignment="1">
      <alignment horizontal="center"/>
    </xf>
    <xf numFmtId="44" fontId="7" fillId="0" borderId="0" xfId="3" applyFont="1" applyFill="1"/>
    <xf numFmtId="0" fontId="6" fillId="0" borderId="0" xfId="9" applyFont="1" applyFill="1"/>
    <xf numFmtId="44" fontId="7" fillId="0" borderId="3" xfId="3" applyFont="1" applyBorder="1"/>
    <xf numFmtId="0" fontId="7" fillId="0" borderId="0" xfId="9" applyFont="1" applyFill="1" applyBorder="1" applyAlignment="1">
      <alignment horizontal="center" wrapText="1"/>
    </xf>
    <xf numFmtId="0" fontId="10" fillId="0" borderId="0" xfId="9" applyFont="1" applyFill="1" applyAlignment="1">
      <alignment horizontal="center" wrapText="1"/>
    </xf>
    <xf numFmtId="0" fontId="10" fillId="0" borderId="0" xfId="9" applyFont="1" applyFill="1" applyAlignment="1">
      <alignment wrapText="1"/>
    </xf>
    <xf numFmtId="0" fontId="7" fillId="0" borderId="1" xfId="9" applyFont="1" applyFill="1" applyBorder="1" applyAlignment="1">
      <alignment horizontal="center" wrapText="1"/>
    </xf>
    <xf numFmtId="42" fontId="7" fillId="0" borderId="0" xfId="9" applyNumberFormat="1" applyFont="1" applyFill="1"/>
    <xf numFmtId="164" fontId="7" fillId="0" borderId="1" xfId="1" applyNumberFormat="1" applyFont="1" applyFill="1" applyBorder="1"/>
    <xf numFmtId="42" fontId="7" fillId="0" borderId="3" xfId="9" applyNumberFormat="1" applyFont="1" applyFill="1" applyBorder="1"/>
    <xf numFmtId="165" fontId="13" fillId="0" borderId="0" xfId="3" applyNumberFormat="1" applyFont="1"/>
    <xf numFmtId="165" fontId="47" fillId="2" borderId="0" xfId="3" applyNumberFormat="1" applyFont="1" applyFill="1" applyAlignment="1">
      <alignment horizontal="center"/>
    </xf>
    <xf numFmtId="44" fontId="11" fillId="0" borderId="0" xfId="3" applyFont="1" applyFill="1" applyBorder="1" applyAlignment="1">
      <alignment wrapText="1"/>
    </xf>
    <xf numFmtId="165" fontId="11" fillId="35" borderId="0" xfId="3" applyNumberFormat="1" applyFont="1" applyFill="1"/>
    <xf numFmtId="165" fontId="11" fillId="2" borderId="0" xfId="3" applyNumberFormat="1" applyFont="1" applyFill="1"/>
    <xf numFmtId="0" fontId="50" fillId="0" borderId="0" xfId="0" applyFont="1"/>
    <xf numFmtId="0" fontId="48" fillId="0" borderId="0" xfId="0" applyFont="1" applyAlignment="1">
      <alignment horizontal="left" wrapText="1" indent="1"/>
    </xf>
    <xf numFmtId="165" fontId="11" fillId="35" borderId="1" xfId="3" applyNumberFormat="1" applyFont="1" applyFill="1" applyBorder="1"/>
    <xf numFmtId="165" fontId="11" fillId="2" borderId="1" xfId="3" applyNumberFormat="1" applyFont="1" applyFill="1" applyBorder="1"/>
    <xf numFmtId="165" fontId="13" fillId="35" borderId="1" xfId="3" applyNumberFormat="1" applyFont="1" applyFill="1" applyBorder="1"/>
    <xf numFmtId="0" fontId="7" fillId="0" borderId="0" xfId="3" applyNumberFormat="1" applyFont="1"/>
    <xf numFmtId="0" fontId="7" fillId="0" borderId="1" xfId="3" applyNumberFormat="1" applyFont="1" applyBorder="1"/>
    <xf numFmtId="165" fontId="13" fillId="0" borderId="1" xfId="3" applyNumberFormat="1" applyFont="1" applyBorder="1"/>
    <xf numFmtId="15" fontId="11" fillId="0" borderId="1" xfId="0" applyNumberFormat="1" applyFont="1" applyBorder="1" applyAlignment="1">
      <alignment horizontal="center" wrapText="1"/>
    </xf>
    <xf numFmtId="0" fontId="51" fillId="0" borderId="0" xfId="9" applyFont="1" applyAlignment="1">
      <alignment horizontal="center" wrapText="1"/>
    </xf>
    <xf numFmtId="0" fontId="12" fillId="0" borderId="0" xfId="9" applyFont="1" applyAlignment="1">
      <alignment wrapText="1"/>
    </xf>
    <xf numFmtId="44" fontId="7" fillId="0" borderId="0" xfId="3" applyFont="1" applyBorder="1"/>
    <xf numFmtId="0" fontId="11" fillId="0" borderId="0" xfId="9" applyFont="1" applyAlignment="1">
      <alignment horizontal="center"/>
    </xf>
    <xf numFmtId="0" fontId="11" fillId="35" borderId="0" xfId="9" applyFont="1" applyFill="1" applyAlignment="1">
      <alignment horizontal="center" wrapText="1"/>
    </xf>
    <xf numFmtId="166" fontId="11" fillId="0" borderId="0" xfId="9" applyNumberFormat="1" applyFont="1" applyFill="1" applyAlignment="1">
      <alignment horizontal="center"/>
    </xf>
    <xf numFmtId="0" fontId="11" fillId="0" borderId="0" xfId="9" applyFont="1"/>
    <xf numFmtId="0" fontId="12" fillId="0" borderId="0" xfId="9" applyFont="1" applyAlignment="1">
      <alignment horizontal="center" wrapText="1"/>
    </xf>
    <xf numFmtId="0" fontId="7" fillId="35" borderId="6" xfId="0" applyFont="1" applyFill="1" applyBorder="1" applyAlignment="1">
      <alignment wrapText="1"/>
    </xf>
    <xf numFmtId="0" fontId="52" fillId="0" borderId="0" xfId="0" applyFont="1" applyAlignment="1">
      <alignment horizontal="center" vertical="top" wrapText="1"/>
    </xf>
    <xf numFmtId="0" fontId="53" fillId="0" borderId="0" xfId="9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9" applyFont="1" applyFill="1" applyBorder="1" applyAlignment="1">
      <alignment horizontal="left" wrapText="1"/>
    </xf>
    <xf numFmtId="0" fontId="5" fillId="0" borderId="0" xfId="9" applyFont="1" applyFill="1" applyAlignment="1">
      <alignment horizontal="center"/>
    </xf>
    <xf numFmtId="0" fontId="12" fillId="0" borderId="1" xfId="9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0" xfId="9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7" fillId="0" borderId="0" xfId="9" applyFont="1" applyAlignment="1">
      <alignment wrapText="1"/>
    </xf>
    <xf numFmtId="0" fontId="8" fillId="0" borderId="0" xfId="9" applyFont="1" applyBorder="1" applyAlignment="1">
      <alignment horizontal="left" wrapText="1"/>
    </xf>
    <xf numFmtId="0" fontId="8" fillId="0" borderId="0" xfId="9" applyFont="1" applyBorder="1" applyAlignment="1">
      <alignment wrapText="1"/>
    </xf>
    <xf numFmtId="0" fontId="7" fillId="2" borderId="0" xfId="9" applyFont="1" applyFill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35" borderId="4" xfId="9" applyFont="1" applyFill="1" applyBorder="1" applyAlignment="1">
      <alignment horizontal="left" wrapText="1"/>
    </xf>
    <xf numFmtId="0" fontId="7" fillId="35" borderId="5" xfId="9" applyFont="1" applyFill="1" applyBorder="1" applyAlignment="1">
      <alignment horizontal="left" wrapText="1"/>
    </xf>
    <xf numFmtId="0" fontId="11" fillId="0" borderId="0" xfId="9" applyFont="1" applyAlignment="1">
      <alignment wrapText="1"/>
    </xf>
    <xf numFmtId="0" fontId="53" fillId="0" borderId="0" xfId="9" applyFont="1" applyAlignment="1">
      <alignment horizontal="center"/>
    </xf>
  </cellXfs>
  <cellStyles count="135"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Bad 2" xfId="85"/>
    <cellStyle name="Bad 3" xfId="86"/>
    <cellStyle name="Bad 4" xfId="87"/>
    <cellStyle name="Calculation 2" xfId="88"/>
    <cellStyle name="Calculation 3" xfId="89"/>
    <cellStyle name="Calculation 4" xfId="90"/>
    <cellStyle name="Check Cell 2" xfId="91"/>
    <cellStyle name="Check Cell 3" xfId="92"/>
    <cellStyle name="Check Cell 4" xfId="93"/>
    <cellStyle name="Comma" xfId="1" builtinId="3"/>
    <cellStyle name="Comma 2" xfId="5"/>
    <cellStyle name="Comma 2 2" xfId="8"/>
    <cellStyle name="Comma 3" xfId="10"/>
    <cellStyle name="Currency" xfId="3" builtinId="4"/>
    <cellStyle name="Explanatory Text 2" xfId="94"/>
    <cellStyle name="Explanatory Text 3" xfId="95"/>
    <cellStyle name="Explanatory Text 4" xfId="96"/>
    <cellStyle name="Good 2" xfId="97"/>
    <cellStyle name="Good 3" xfId="98"/>
    <cellStyle name="Good 4" xfId="99"/>
    <cellStyle name="Heading 1 2" xfId="100"/>
    <cellStyle name="Heading 1 3" xfId="101"/>
    <cellStyle name="Heading 1 4" xfId="102"/>
    <cellStyle name="Heading 2 2" xfId="103"/>
    <cellStyle name="Heading 2 3" xfId="104"/>
    <cellStyle name="Heading 2 4" xfId="105"/>
    <cellStyle name="Heading 3 2" xfId="106"/>
    <cellStyle name="Heading 3 3" xfId="107"/>
    <cellStyle name="Heading 3 4" xfId="108"/>
    <cellStyle name="Heading 4 2" xfId="109"/>
    <cellStyle name="Heading 4 3" xfId="110"/>
    <cellStyle name="Heading 4 4" xfId="111"/>
    <cellStyle name="Input 2" xfId="112"/>
    <cellStyle name="Input 3" xfId="113"/>
    <cellStyle name="Input 4" xfId="114"/>
    <cellStyle name="Linked Cell 2" xfId="115"/>
    <cellStyle name="Linked Cell 3" xfId="116"/>
    <cellStyle name="Linked Cell 4" xfId="117"/>
    <cellStyle name="Neutral 2" xfId="118"/>
    <cellStyle name="Neutral 3" xfId="119"/>
    <cellStyle name="Neutral 4" xfId="120"/>
    <cellStyle name="Normal" xfId="0" builtinId="0"/>
    <cellStyle name="Normal 2" xfId="4"/>
    <cellStyle name="Normal 2 2" xfId="133"/>
    <cellStyle name="Normal 2 3" xfId="121"/>
    <cellStyle name="Normal 3" xfId="11"/>
    <cellStyle name="Normal 3 2" xfId="134"/>
    <cellStyle name="Normal 3 3" xfId="122"/>
    <cellStyle name="Normal 4" xfId="7"/>
    <cellStyle name="Normal 5" xfId="9"/>
    <cellStyle name="Note 2" xfId="123"/>
    <cellStyle name="Output 2" xfId="124"/>
    <cellStyle name="Output 3" xfId="125"/>
    <cellStyle name="Output 4" xfId="126"/>
    <cellStyle name="Percent" xfId="2" builtinId="5"/>
    <cellStyle name="Percent 2" xfId="6"/>
    <cellStyle name="Percent 2 2" xfId="12"/>
    <cellStyle name="Total 2" xfId="127"/>
    <cellStyle name="Total 3" xfId="128"/>
    <cellStyle name="Total 4" xfId="129"/>
    <cellStyle name="Warning Text 2" xfId="130"/>
    <cellStyle name="Warning Text 3" xfId="131"/>
    <cellStyle name="Warning Text 4" xfId="1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sersonline.org/Citydata/TRSL/TRSL%20Valuations/2014%20TRSL%20Val/GASB%2068/ACTUARY_2014_GASB_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Hours"/>
      <sheetName val="Data sorting and pasting"/>
      <sheetName val="pivot tables &amp; allocation"/>
      <sheetName val="Employer reconciliation"/>
      <sheetName val="Exhibit 1"/>
      <sheetName val="Exper"/>
      <sheetName val="Assump"/>
      <sheetName val="Inv"/>
      <sheetName val="Collective Deferred I&amp;O"/>
      <sheetName val="Amort of E'er Amounts"/>
      <sheetName val="Exhibit 2 sj rv2"/>
      <sheetName val="Exhibit 2"/>
      <sheetName val="Exhibit 3"/>
      <sheetName val="Exhibit 4"/>
      <sheetName val="Exhibit 5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F26" sqref="F26"/>
    </sheetView>
  </sheetViews>
  <sheetFormatPr defaultColWidth="9.140625" defaultRowHeight="16.5" x14ac:dyDescent="0.3"/>
  <cols>
    <col min="1" max="1" width="57.7109375" style="1" customWidth="1"/>
    <col min="2" max="2" width="38" style="1" bestFit="1" customWidth="1"/>
    <col min="3" max="3" width="4.42578125" style="1" customWidth="1"/>
    <col min="4" max="4" width="38" style="1" bestFit="1" customWidth="1"/>
    <col min="5" max="5" width="4.42578125" style="1" customWidth="1"/>
    <col min="6" max="6" width="38" style="1" customWidth="1"/>
    <col min="7" max="7" width="4.42578125" style="1" customWidth="1"/>
    <col min="8" max="8" width="35.42578125" style="1" bestFit="1" customWidth="1"/>
    <col min="9" max="9" width="13.7109375" style="1" customWidth="1"/>
    <col min="10" max="10" width="3.42578125" style="1" customWidth="1"/>
    <col min="11" max="11" width="13.7109375" style="1" customWidth="1"/>
    <col min="12" max="16384" width="9.140625" style="1"/>
  </cols>
  <sheetData>
    <row r="1" spans="1:8" ht="21" x14ac:dyDescent="0.4">
      <c r="H1" s="66" t="s">
        <v>28</v>
      </c>
    </row>
    <row r="4" spans="1:8" ht="21" x14ac:dyDescent="0.4">
      <c r="A4" s="131" t="s">
        <v>54</v>
      </c>
      <c r="B4" s="131"/>
      <c r="C4" s="131"/>
      <c r="D4" s="131"/>
      <c r="E4" s="131"/>
      <c r="F4" s="131"/>
      <c r="G4" s="131"/>
      <c r="H4" s="131"/>
    </row>
    <row r="5" spans="1:8" ht="18" x14ac:dyDescent="0.3">
      <c r="A5" s="132" t="s">
        <v>89</v>
      </c>
      <c r="B5" s="132"/>
      <c r="C5" s="132"/>
      <c r="D5" s="132"/>
      <c r="E5" s="132"/>
      <c r="F5" s="132"/>
      <c r="G5" s="132"/>
      <c r="H5" s="132"/>
    </row>
    <row r="6" spans="1:8" ht="18" x14ac:dyDescent="0.3">
      <c r="A6" s="122"/>
      <c r="B6" s="122"/>
      <c r="C6" s="122"/>
      <c r="D6" s="122"/>
      <c r="E6" s="122"/>
      <c r="F6" s="122"/>
      <c r="G6" s="122"/>
      <c r="H6" s="122"/>
    </row>
    <row r="7" spans="1:8" ht="34.5" x14ac:dyDescent="0.35">
      <c r="A7" s="84" t="s">
        <v>73</v>
      </c>
      <c r="B7" s="77"/>
      <c r="C7" s="78"/>
      <c r="D7" s="78"/>
      <c r="E7" s="78"/>
      <c r="F7" s="78"/>
      <c r="G7" s="78"/>
      <c r="H7" s="78"/>
    </row>
    <row r="8" spans="1:8" s="2" customFormat="1" ht="34.5" x14ac:dyDescent="0.35">
      <c r="A8" s="121" t="s">
        <v>59</v>
      </c>
      <c r="B8" s="26"/>
    </row>
    <row r="9" spans="1:8" s="2" customFormat="1" ht="17.25" x14ac:dyDescent="0.35">
      <c r="A9" s="124"/>
      <c r="B9" s="26"/>
    </row>
    <row r="10" spans="1:8" x14ac:dyDescent="0.3">
      <c r="A10" s="27"/>
      <c r="B10" s="16"/>
      <c r="C10" s="16"/>
      <c r="D10" s="16"/>
      <c r="E10" s="16"/>
      <c r="F10" s="16"/>
      <c r="G10" s="16"/>
      <c r="H10" s="16"/>
    </row>
    <row r="11" spans="1:8" s="19" customFormat="1" ht="18" customHeight="1" x14ac:dyDescent="0.35">
      <c r="A11" s="43" t="s">
        <v>49</v>
      </c>
      <c r="D11" s="51"/>
    </row>
    <row r="12" spans="1:8" ht="17.25" x14ac:dyDescent="0.35">
      <c r="A12" s="104" t="s">
        <v>17</v>
      </c>
      <c r="B12" s="40"/>
      <c r="C12" s="40"/>
      <c r="D12" s="40"/>
    </row>
    <row r="13" spans="1:8" ht="17.25" x14ac:dyDescent="0.35">
      <c r="A13" s="40"/>
      <c r="B13" s="40"/>
      <c r="C13" s="40"/>
      <c r="D13" s="40"/>
    </row>
    <row r="14" spans="1:8" ht="17.25" x14ac:dyDescent="0.35">
      <c r="A14" s="40"/>
      <c r="B14" s="7" t="s">
        <v>7</v>
      </c>
      <c r="C14" s="40"/>
      <c r="D14" s="7" t="s">
        <v>48</v>
      </c>
    </row>
    <row r="15" spans="1:8" ht="17.25" x14ac:dyDescent="0.35">
      <c r="A15" s="40" t="s">
        <v>16</v>
      </c>
      <c r="B15" s="85" t="s">
        <v>60</v>
      </c>
      <c r="C15" s="40"/>
      <c r="D15" s="86" t="s">
        <v>63</v>
      </c>
      <c r="F15" s="51"/>
    </row>
    <row r="16" spans="1:8" ht="17.25" x14ac:dyDescent="0.35">
      <c r="A16" s="40" t="s">
        <v>15</v>
      </c>
      <c r="B16" s="85" t="s">
        <v>61</v>
      </c>
      <c r="C16" s="40"/>
      <c r="D16" s="86" t="s">
        <v>64</v>
      </c>
      <c r="F16" s="51"/>
    </row>
    <row r="17" spans="1:8" ht="17.25" x14ac:dyDescent="0.35">
      <c r="A17" s="40" t="s">
        <v>14</v>
      </c>
      <c r="B17" s="85" t="s">
        <v>62</v>
      </c>
      <c r="C17" s="41"/>
      <c r="D17" s="86" t="s">
        <v>62</v>
      </c>
      <c r="F17" s="51"/>
    </row>
    <row r="18" spans="1:8" ht="17.25" x14ac:dyDescent="0.35">
      <c r="A18" s="40"/>
      <c r="B18" s="50"/>
      <c r="C18" s="40"/>
      <c r="D18" s="41"/>
    </row>
    <row r="19" spans="1:8" ht="17.25" x14ac:dyDescent="0.35">
      <c r="A19" s="40" t="s">
        <v>8</v>
      </c>
      <c r="B19" s="85" t="s">
        <v>65</v>
      </c>
      <c r="C19" s="40"/>
      <c r="D19" s="86" t="s">
        <v>65</v>
      </c>
      <c r="F19" s="51"/>
    </row>
    <row r="20" spans="1:8" x14ac:dyDescent="0.3">
      <c r="A20" s="16"/>
      <c r="B20" s="16"/>
      <c r="C20" s="16"/>
      <c r="D20" s="16"/>
      <c r="E20" s="16"/>
      <c r="F20" s="16"/>
      <c r="G20" s="16"/>
      <c r="H20" s="16"/>
    </row>
    <row r="21" spans="1:8" ht="18" x14ac:dyDescent="0.35">
      <c r="A21" s="25" t="s">
        <v>19</v>
      </c>
      <c r="B21" s="40"/>
    </row>
    <row r="22" spans="1:8" ht="17.25" x14ac:dyDescent="0.35">
      <c r="A22" s="104" t="s">
        <v>18</v>
      </c>
    </row>
    <row r="23" spans="1:8" ht="17.25" x14ac:dyDescent="0.35">
      <c r="B23" s="100" t="s">
        <v>39</v>
      </c>
      <c r="D23" s="100" t="s">
        <v>40</v>
      </c>
      <c r="H23" s="11"/>
    </row>
    <row r="24" spans="1:8" ht="17.25" x14ac:dyDescent="0.35">
      <c r="A24" s="17" t="s">
        <v>20</v>
      </c>
      <c r="B24" s="54">
        <v>0</v>
      </c>
      <c r="C24" s="9"/>
      <c r="D24" s="54">
        <v>0</v>
      </c>
      <c r="E24" s="9"/>
      <c r="F24" s="20" t="s">
        <v>9</v>
      </c>
      <c r="G24" s="20"/>
      <c r="H24" s="67"/>
    </row>
    <row r="25" spans="1:8" ht="34.5" x14ac:dyDescent="0.35">
      <c r="B25" s="53" t="s">
        <v>27</v>
      </c>
      <c r="D25" s="53" t="s">
        <v>50</v>
      </c>
      <c r="F25" s="53" t="s">
        <v>46</v>
      </c>
      <c r="H25" s="68"/>
    </row>
    <row r="26" spans="1:8" ht="34.5" x14ac:dyDescent="0.35">
      <c r="A26" s="40" t="s">
        <v>3</v>
      </c>
      <c r="B26" s="85" t="s">
        <v>66</v>
      </c>
      <c r="C26" s="33"/>
      <c r="D26" s="86" t="s">
        <v>67</v>
      </c>
      <c r="E26" s="72"/>
      <c r="F26" s="42" t="e">
        <f>D26-B26</f>
        <v>#VALUE!</v>
      </c>
      <c r="G26" s="44"/>
      <c r="H26" s="101" t="s">
        <v>74</v>
      </c>
    </row>
    <row r="27" spans="1:8" ht="17.25" x14ac:dyDescent="0.35">
      <c r="A27" s="39" t="s">
        <v>25</v>
      </c>
      <c r="B27" s="85"/>
      <c r="C27" s="33"/>
      <c r="D27" s="86"/>
      <c r="E27" s="72"/>
      <c r="F27" s="42"/>
      <c r="G27" s="44"/>
      <c r="H27" s="101"/>
    </row>
    <row r="28" spans="1:8" ht="34.5" x14ac:dyDescent="0.35">
      <c r="A28" s="105" t="s">
        <v>88</v>
      </c>
      <c r="B28" s="102" t="s">
        <v>75</v>
      </c>
      <c r="C28" s="33"/>
      <c r="D28" s="103" t="s">
        <v>75</v>
      </c>
      <c r="E28" s="72"/>
      <c r="F28" s="42" t="e">
        <f>D28-B28</f>
        <v>#VALUE!</v>
      </c>
      <c r="G28" s="44"/>
      <c r="H28" s="101" t="s">
        <v>74</v>
      </c>
    </row>
    <row r="29" spans="1:8" ht="36.75" customHeight="1" x14ac:dyDescent="0.35">
      <c r="A29" s="105" t="s">
        <v>76</v>
      </c>
      <c r="B29" s="106" t="s">
        <v>78</v>
      </c>
      <c r="C29" s="33"/>
      <c r="D29" s="107" t="s">
        <v>78</v>
      </c>
      <c r="E29" s="72"/>
      <c r="F29" s="42" t="e">
        <f>D29-B29</f>
        <v>#VALUE!</v>
      </c>
      <c r="G29" s="44"/>
      <c r="H29" s="101" t="s">
        <v>77</v>
      </c>
    </row>
    <row r="30" spans="1:8" ht="17.25" x14ac:dyDescent="0.35">
      <c r="B30" s="85"/>
      <c r="C30" s="40"/>
      <c r="D30" s="86"/>
      <c r="E30" s="33"/>
      <c r="F30" s="42"/>
      <c r="G30" s="44"/>
      <c r="H30" s="70"/>
    </row>
    <row r="31" spans="1:8" ht="17.25" x14ac:dyDescent="0.35">
      <c r="A31" s="17" t="s">
        <v>1</v>
      </c>
      <c r="B31" s="85" t="s">
        <v>68</v>
      </c>
      <c r="C31" s="64"/>
      <c r="D31" s="86" t="s">
        <v>68</v>
      </c>
      <c r="E31" s="71"/>
      <c r="F31" s="42"/>
      <c r="G31" s="33"/>
      <c r="H31" s="41"/>
    </row>
    <row r="32" spans="1:8" ht="17.25" x14ac:dyDescent="0.35">
      <c r="A32" s="40"/>
      <c r="B32" s="40"/>
      <c r="C32" s="40"/>
      <c r="D32" s="40"/>
      <c r="E32" s="40"/>
      <c r="F32" s="40"/>
      <c r="G32" s="40"/>
      <c r="H32" s="40"/>
    </row>
    <row r="33" spans="1:8" ht="17.25" x14ac:dyDescent="0.35">
      <c r="A33" s="17" t="s">
        <v>10</v>
      </c>
      <c r="B33" s="85" t="s">
        <v>69</v>
      </c>
      <c r="C33" s="40"/>
      <c r="D33" s="86" t="s">
        <v>69</v>
      </c>
      <c r="E33" s="17"/>
      <c r="F33" s="39" t="s">
        <v>79</v>
      </c>
      <c r="G33" s="17"/>
      <c r="H33" s="40"/>
    </row>
    <row r="34" spans="1:8" ht="17.25" x14ac:dyDescent="0.35">
      <c r="A34" s="17"/>
      <c r="B34" s="17"/>
      <c r="C34" s="17"/>
      <c r="D34" s="42"/>
      <c r="E34" s="17"/>
      <c r="F34" s="17"/>
      <c r="H34" s="40"/>
    </row>
    <row r="35" spans="1:8" x14ac:dyDescent="0.3">
      <c r="A35" s="16"/>
      <c r="B35" s="16"/>
      <c r="C35" s="16"/>
      <c r="D35" s="16"/>
      <c r="E35" s="16"/>
      <c r="F35" s="16"/>
      <c r="G35" s="16"/>
      <c r="H35" s="16"/>
    </row>
    <row r="36" spans="1:8" ht="18" x14ac:dyDescent="0.35">
      <c r="A36" s="25" t="s">
        <v>58</v>
      </c>
      <c r="D36" s="8"/>
    </row>
    <row r="37" spans="1:8" ht="17.25" x14ac:dyDescent="0.35">
      <c r="A37" s="104" t="s">
        <v>22</v>
      </c>
    </row>
    <row r="39" spans="1:8" ht="17.25" x14ac:dyDescent="0.35">
      <c r="D39" s="52">
        <f>B24</f>
        <v>0</v>
      </c>
      <c r="F39" s="52">
        <f>D24</f>
        <v>0</v>
      </c>
      <c r="H39" s="20" t="s">
        <v>9</v>
      </c>
    </row>
    <row r="40" spans="1:8" ht="34.5" x14ac:dyDescent="0.35">
      <c r="B40" s="20" t="s">
        <v>51</v>
      </c>
      <c r="D40" s="53" t="s">
        <v>27</v>
      </c>
      <c r="F40" s="53" t="s">
        <v>50</v>
      </c>
      <c r="H40" s="53" t="s">
        <v>46</v>
      </c>
    </row>
    <row r="41" spans="1:8" ht="17.25" x14ac:dyDescent="0.35">
      <c r="A41" s="40" t="s">
        <v>3</v>
      </c>
      <c r="B41" s="85" t="str">
        <f>B15</f>
        <v>$ [Exhibit 2 Total Cols F+H+J]</v>
      </c>
      <c r="C41" s="40"/>
      <c r="D41" s="109" t="e">
        <f>$D$39*B41</f>
        <v>#VALUE!</v>
      </c>
      <c r="E41" s="40"/>
      <c r="F41" s="41" t="e">
        <f>$F$39*B41</f>
        <v>#VALUE!</v>
      </c>
      <c r="G41" s="40"/>
      <c r="H41" s="99" t="e">
        <f>F41-D41</f>
        <v>#VALUE!</v>
      </c>
    </row>
    <row r="42" spans="1:8" ht="17.25" x14ac:dyDescent="0.35">
      <c r="A42" s="40" t="s">
        <v>25</v>
      </c>
      <c r="B42" s="85" t="str">
        <f>B16</f>
        <v>$ [Exhibit 2 Total Cols G+I+K]</v>
      </c>
      <c r="C42" s="40"/>
      <c r="D42" s="109" t="e">
        <f t="shared" ref="D42:D43" si="0">$D$39*B42</f>
        <v>#VALUE!</v>
      </c>
      <c r="E42" s="40"/>
      <c r="F42" s="41" t="e">
        <f>$F$39*B42</f>
        <v>#VALUE!</v>
      </c>
      <c r="G42" s="40"/>
      <c r="H42" s="99" t="e">
        <f t="shared" ref="H42:H43" si="1">F42-D42</f>
        <v>#VALUE!</v>
      </c>
    </row>
    <row r="43" spans="1:8" ht="17.25" x14ac:dyDescent="0.35">
      <c r="A43" s="45" t="s">
        <v>1</v>
      </c>
      <c r="B43" s="108" t="str">
        <f>B17</f>
        <v>$ [Exhibit 2 Total Col A]</v>
      </c>
      <c r="C43" s="45"/>
      <c r="D43" s="110" t="e">
        <f t="shared" si="0"/>
        <v>#VALUE!</v>
      </c>
      <c r="E43" s="45"/>
      <c r="F43" s="46" t="e">
        <f>$F$39*B43</f>
        <v>#VALUE!</v>
      </c>
      <c r="G43" s="45"/>
      <c r="H43" s="111" t="e">
        <f t="shared" si="1"/>
        <v>#VALUE!</v>
      </c>
    </row>
    <row r="44" spans="1:8" ht="17.25" x14ac:dyDescent="0.35">
      <c r="A44" s="47" t="s">
        <v>23</v>
      </c>
      <c r="B44" s="40"/>
      <c r="C44" s="40"/>
      <c r="D44" s="40"/>
      <c r="E44" s="40"/>
      <c r="F44" s="40"/>
      <c r="G44" s="40"/>
      <c r="H44" s="41" t="e">
        <f>SUM(H41:H43)</f>
        <v>#VALUE!</v>
      </c>
    </row>
    <row r="45" spans="1:8" x14ac:dyDescent="0.3">
      <c r="G45" s="13"/>
    </row>
    <row r="46" spans="1:8" ht="37.5" customHeight="1" x14ac:dyDescent="0.35">
      <c r="B46" s="128" t="s">
        <v>53</v>
      </c>
      <c r="C46" s="129"/>
      <c r="D46" s="129"/>
      <c r="E46" s="129"/>
      <c r="F46" s="130"/>
      <c r="G46" s="13"/>
      <c r="H46" s="57" t="e">
        <f>-H44</f>
        <v>#VALUE!</v>
      </c>
    </row>
    <row r="47" spans="1:8" s="39" customFormat="1" ht="18" x14ac:dyDescent="0.35">
      <c r="A47" s="62"/>
      <c r="B47" s="59"/>
      <c r="C47" s="59"/>
      <c r="D47" s="59"/>
      <c r="E47" s="59"/>
      <c r="F47" s="59"/>
      <c r="G47" s="61"/>
      <c r="H47" s="60" t="s">
        <v>80</v>
      </c>
    </row>
    <row r="48" spans="1:8" x14ac:dyDescent="0.3">
      <c r="A48" s="16"/>
      <c r="B48" s="16"/>
      <c r="C48" s="16"/>
      <c r="D48" s="16"/>
      <c r="E48" s="16"/>
      <c r="F48" s="16"/>
      <c r="G48" s="16"/>
      <c r="H48" s="16"/>
    </row>
    <row r="49" spans="1:8" ht="18" x14ac:dyDescent="0.35">
      <c r="A49" s="25" t="s">
        <v>44</v>
      </c>
      <c r="D49" s="9"/>
      <c r="F49" s="9"/>
    </row>
    <row r="50" spans="1:8" ht="17.25" x14ac:dyDescent="0.35">
      <c r="A50" s="104" t="s">
        <v>24</v>
      </c>
      <c r="F50" s="9"/>
    </row>
    <row r="51" spans="1:8" ht="17.25" x14ac:dyDescent="0.35">
      <c r="A51" s="23"/>
      <c r="D51" s="9"/>
      <c r="F51" s="9"/>
    </row>
    <row r="52" spans="1:8" ht="17.25" x14ac:dyDescent="0.35">
      <c r="A52" s="23"/>
      <c r="D52" s="52">
        <f>F39</f>
        <v>0</v>
      </c>
      <c r="F52" s="9"/>
    </row>
    <row r="53" spans="1:8" ht="51.75" x14ac:dyDescent="0.35">
      <c r="A53" s="21"/>
      <c r="B53" s="18" t="s">
        <v>26</v>
      </c>
      <c r="D53" s="53" t="s">
        <v>52</v>
      </c>
      <c r="F53" s="112" t="s">
        <v>47</v>
      </c>
      <c r="H53" s="53" t="s">
        <v>46</v>
      </c>
    </row>
    <row r="54" spans="1:8" ht="17.25" x14ac:dyDescent="0.35">
      <c r="A54" s="13"/>
      <c r="B54" s="14"/>
      <c r="C54" s="13"/>
      <c r="D54" s="15"/>
      <c r="E54" s="13"/>
      <c r="F54" s="22"/>
      <c r="G54" s="13"/>
      <c r="H54" s="14"/>
    </row>
    <row r="55" spans="1:8" ht="17.25" x14ac:dyDescent="0.35">
      <c r="A55" s="40" t="s">
        <v>13</v>
      </c>
      <c r="B55" s="86" t="s">
        <v>70</v>
      </c>
      <c r="C55" s="40"/>
      <c r="D55" s="86" t="s">
        <v>71</v>
      </c>
      <c r="E55" s="40"/>
      <c r="F55" s="48">
        <v>0</v>
      </c>
      <c r="G55" s="40"/>
      <c r="H55" s="64" t="e">
        <f>F55-D55</f>
        <v>#VALUE!</v>
      </c>
    </row>
    <row r="56" spans="1:8" ht="17.25" x14ac:dyDescent="0.35">
      <c r="A56" s="11"/>
      <c r="B56" s="50"/>
      <c r="C56" s="13"/>
      <c r="D56" s="13"/>
      <c r="E56" s="13"/>
      <c r="F56" s="13"/>
      <c r="G56" s="13"/>
      <c r="H56" s="12"/>
    </row>
    <row r="57" spans="1:8" ht="36" customHeight="1" x14ac:dyDescent="0.35">
      <c r="A57" s="55"/>
      <c r="B57" s="128" t="s">
        <v>29</v>
      </c>
      <c r="C57" s="129"/>
      <c r="D57" s="129"/>
      <c r="E57" s="129"/>
      <c r="F57" s="130"/>
      <c r="G57" s="13"/>
      <c r="H57" s="69" t="e">
        <f>H55</f>
        <v>#VALUE!</v>
      </c>
    </row>
    <row r="58" spans="1:8" ht="33.75" x14ac:dyDescent="0.35">
      <c r="A58" s="65" t="s">
        <v>81</v>
      </c>
      <c r="B58" s="58"/>
      <c r="C58" s="58"/>
      <c r="D58" s="58"/>
      <c r="E58" s="58"/>
      <c r="F58" s="58"/>
      <c r="G58" s="13"/>
      <c r="H58" s="60" t="s">
        <v>82</v>
      </c>
    </row>
    <row r="60" spans="1:8" x14ac:dyDescent="0.3">
      <c r="D60" s="73"/>
    </row>
    <row r="62" spans="1:8" ht="17.25" x14ac:dyDescent="0.35">
      <c r="A62" s="40"/>
      <c r="D62" s="79"/>
      <c r="F62" s="80"/>
      <c r="H62" s="81"/>
    </row>
    <row r="64" spans="1:8" x14ac:dyDescent="0.3">
      <c r="A64" s="74"/>
      <c r="B64" s="75"/>
      <c r="D64" s="74"/>
    </row>
    <row r="65" spans="1:6" x14ac:dyDescent="0.3">
      <c r="A65" s="74"/>
      <c r="B65" s="75"/>
      <c r="D65" s="74"/>
    </row>
    <row r="66" spans="1:6" x14ac:dyDescent="0.3">
      <c r="A66" s="74"/>
      <c r="B66" s="75"/>
      <c r="D66" s="74"/>
    </row>
    <row r="67" spans="1:6" x14ac:dyDescent="0.3">
      <c r="A67" s="74"/>
      <c r="B67" s="75"/>
      <c r="D67" s="74"/>
    </row>
    <row r="68" spans="1:6" x14ac:dyDescent="0.3">
      <c r="A68" s="74"/>
      <c r="B68" s="75"/>
      <c r="D68" s="74"/>
    </row>
    <row r="69" spans="1:6" x14ac:dyDescent="0.3">
      <c r="A69" s="74"/>
      <c r="B69" s="75"/>
      <c r="D69" s="74"/>
    </row>
    <row r="70" spans="1:6" x14ac:dyDescent="0.3">
      <c r="A70" s="74"/>
      <c r="B70" s="75"/>
      <c r="D70" s="74"/>
    </row>
    <row r="71" spans="1:6" x14ac:dyDescent="0.3">
      <c r="A71" s="74"/>
      <c r="B71" s="75"/>
      <c r="D71" s="74"/>
    </row>
    <row r="72" spans="1:6" x14ac:dyDescent="0.3">
      <c r="A72" s="74"/>
      <c r="B72" s="75"/>
      <c r="D72" s="74"/>
    </row>
    <row r="73" spans="1:6" x14ac:dyDescent="0.3">
      <c r="A73" s="74"/>
      <c r="B73" s="75"/>
      <c r="D73" s="74"/>
    </row>
    <row r="74" spans="1:6" x14ac:dyDescent="0.3">
      <c r="A74" s="74"/>
      <c r="B74" s="75"/>
      <c r="D74" s="74"/>
    </row>
    <row r="75" spans="1:6" x14ac:dyDescent="0.3">
      <c r="A75" s="74"/>
      <c r="B75" s="75"/>
      <c r="D75" s="74"/>
    </row>
    <row r="76" spans="1:6" x14ac:dyDescent="0.3">
      <c r="A76" s="74"/>
      <c r="B76" s="76"/>
      <c r="F76" s="81"/>
    </row>
  </sheetData>
  <mergeCells count="4">
    <mergeCell ref="B57:F57"/>
    <mergeCell ref="A4:H4"/>
    <mergeCell ref="A5:H5"/>
    <mergeCell ref="B46:F46"/>
  </mergeCells>
  <printOptions horizontalCentered="1"/>
  <pageMargins left="0.45" right="0.45" top="0.75" bottom="0.75" header="0.3" footer="0.3"/>
  <pageSetup scale="58" fitToHeight="0" orientation="landscape" r:id="rId1"/>
  <headerFooter>
    <oddFooter>Page &amp;P</oddFooter>
  </headerFooter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80" zoomScaleSheetLayoutView="100" workbookViewId="0">
      <selection activeCell="O23" sqref="O23"/>
    </sheetView>
  </sheetViews>
  <sheetFormatPr defaultColWidth="9.140625" defaultRowHeight="16.5" x14ac:dyDescent="0.3"/>
  <cols>
    <col min="1" max="1" width="19.85546875" style="3" customWidth="1"/>
    <col min="2" max="2" width="26" style="3" bestFit="1" customWidth="1"/>
    <col min="3" max="3" width="21" style="3" customWidth="1"/>
    <col min="4" max="4" width="22.28515625" style="3" customWidth="1"/>
    <col min="5" max="5" width="23.5703125" style="3" customWidth="1"/>
    <col min="6" max="6" width="19.42578125" style="3" bestFit="1" customWidth="1"/>
    <col min="7" max="8" width="19.7109375" style="3" hidden="1" customWidth="1"/>
    <col min="9" max="9" width="13" style="3" bestFit="1" customWidth="1"/>
    <col min="10" max="16384" width="9.140625" style="3"/>
  </cols>
  <sheetData>
    <row r="1" spans="1:9" ht="21" x14ac:dyDescent="0.4">
      <c r="F1" s="83" t="s">
        <v>38</v>
      </c>
    </row>
    <row r="3" spans="1:9" ht="21" x14ac:dyDescent="0.4">
      <c r="A3" s="131" t="s">
        <v>37</v>
      </c>
      <c r="B3" s="131"/>
      <c r="C3" s="131"/>
      <c r="D3" s="131"/>
      <c r="E3" s="131"/>
      <c r="F3" s="131"/>
      <c r="G3" s="131"/>
      <c r="H3" s="131"/>
    </row>
    <row r="4" spans="1:9" ht="21" x14ac:dyDescent="0.4">
      <c r="A4" s="131" t="s">
        <v>55</v>
      </c>
      <c r="B4" s="131"/>
      <c r="C4" s="131"/>
      <c r="D4" s="131"/>
      <c r="E4" s="131"/>
      <c r="F4" s="131"/>
      <c r="G4" s="131"/>
      <c r="H4" s="131"/>
    </row>
    <row r="5" spans="1:9" ht="18" x14ac:dyDescent="0.35">
      <c r="A5" s="142" t="s">
        <v>89</v>
      </c>
      <c r="B5" s="142"/>
      <c r="C5" s="142"/>
      <c r="D5" s="142"/>
      <c r="E5" s="142"/>
      <c r="F5" s="142"/>
      <c r="G5" s="142"/>
      <c r="H5" s="142"/>
      <c r="I5" s="142"/>
    </row>
    <row r="6" spans="1:9" ht="18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6.5" customHeight="1" x14ac:dyDescent="0.4">
      <c r="A7" s="137" t="s">
        <v>90</v>
      </c>
      <c r="B7" s="138"/>
      <c r="C7" s="56"/>
      <c r="D7" s="56"/>
      <c r="E7" s="56"/>
      <c r="F7" s="56"/>
      <c r="G7" s="56"/>
      <c r="H7" s="56"/>
    </row>
    <row r="8" spans="1:9" ht="21" x14ac:dyDescent="0.4">
      <c r="A8" s="139" t="s">
        <v>83</v>
      </c>
      <c r="B8" s="140"/>
      <c r="C8" s="35"/>
      <c r="D8" s="35"/>
      <c r="E8" s="35"/>
      <c r="F8" s="35"/>
      <c r="G8" s="35"/>
      <c r="H8" s="35"/>
    </row>
    <row r="9" spans="1:9" s="90" customFormat="1" ht="21" x14ac:dyDescent="0.4">
      <c r="A9" s="125"/>
      <c r="B9" s="125"/>
      <c r="C9" s="126"/>
      <c r="D9" s="126"/>
      <c r="E9" s="126"/>
      <c r="F9" s="126"/>
      <c r="G9" s="126"/>
      <c r="H9" s="126"/>
    </row>
    <row r="10" spans="1:9" x14ac:dyDescent="0.3">
      <c r="A10" s="28"/>
      <c r="B10" s="29"/>
      <c r="C10" s="29"/>
      <c r="D10" s="29"/>
      <c r="E10" s="29"/>
      <c r="F10" s="29"/>
      <c r="G10" s="29"/>
      <c r="H10" s="29"/>
      <c r="I10" s="29"/>
    </row>
    <row r="11" spans="1:9" s="24" customFormat="1" ht="36" customHeight="1" x14ac:dyDescent="0.35">
      <c r="A11" s="135" t="s">
        <v>56</v>
      </c>
      <c r="B11" s="135"/>
      <c r="C11" s="135"/>
      <c r="D11" s="135"/>
      <c r="E11" s="135"/>
      <c r="F11" s="135"/>
    </row>
    <row r="13" spans="1:9" s="24" customFormat="1" ht="51.75" x14ac:dyDescent="0.35">
      <c r="A13" s="5" t="s">
        <v>4</v>
      </c>
      <c r="B13" s="5" t="s">
        <v>11</v>
      </c>
      <c r="C13" s="5" t="s">
        <v>5</v>
      </c>
      <c r="D13" s="5">
        <v>2016</v>
      </c>
      <c r="E13" s="5">
        <v>2017</v>
      </c>
      <c r="F13" s="5">
        <v>2018</v>
      </c>
      <c r="G13" s="5">
        <v>2020</v>
      </c>
      <c r="H13" s="5" t="s">
        <v>2</v>
      </c>
      <c r="I13" s="127" t="s">
        <v>91</v>
      </c>
    </row>
    <row r="14" spans="1:9" s="6" customFormat="1" ht="15" customHeight="1" x14ac:dyDescent="0.35">
      <c r="A14" s="113"/>
      <c r="B14" s="113"/>
      <c r="C14" s="113"/>
      <c r="D14" s="114"/>
      <c r="E14" s="114"/>
      <c r="F14" s="114"/>
      <c r="G14" s="6">
        <v>5</v>
      </c>
      <c r="H14" s="6">
        <v>5</v>
      </c>
    </row>
    <row r="15" spans="1:9" s="6" customFormat="1" ht="15" customHeight="1" x14ac:dyDescent="0.35">
      <c r="A15" s="116">
        <v>2015</v>
      </c>
      <c r="B15" s="117" t="s">
        <v>21</v>
      </c>
      <c r="C15" s="118">
        <v>2</v>
      </c>
      <c r="D15" s="117" t="s">
        <v>21</v>
      </c>
      <c r="E15" s="117" t="s">
        <v>21</v>
      </c>
      <c r="F15" s="114"/>
      <c r="I15" s="119" t="s">
        <v>84</v>
      </c>
    </row>
    <row r="16" spans="1:9" s="90" customFormat="1" ht="17.25" x14ac:dyDescent="0.35">
      <c r="A16" s="82">
        <v>2016</v>
      </c>
      <c r="B16" s="87" t="e">
        <f>'Exhibit 4 Employer Calculations'!H46</f>
        <v>#VALUE!</v>
      </c>
      <c r="C16" s="88">
        <v>3</v>
      </c>
      <c r="D16" s="89" t="e">
        <f>$B$16/$C$16</f>
        <v>#VALUE!</v>
      </c>
      <c r="E16" s="89" t="e">
        <f t="shared" ref="E16:F16" si="0">$B$16/$C$16</f>
        <v>#VALUE!</v>
      </c>
      <c r="F16" s="89" t="e">
        <f t="shared" si="0"/>
        <v>#VALUE!</v>
      </c>
      <c r="G16" s="87" t="e">
        <f>IF(($A16-#REF!)&gt;=G$14,0,IF(INT($C16)+1=G$14-($A16-#REF!),($B16/$C16)*($C16-INT($C16)),IF(G$14-($A16-#REF!)&gt;INT($C16)+1,0,$B16/$C16)))</f>
        <v>#REF!</v>
      </c>
      <c r="H16" s="87" t="e">
        <f>IF(($A16-#REF!)&gt;=H$14,0,IF(INT($C16)+1=H$14-($A16-#REF!),($B16/$C16)*($C16-INT($C16)),IF(H$14-($A16-#REF!)&gt;INT($C16)+1,0,$B16/$C16)))</f>
        <v>#REF!</v>
      </c>
      <c r="I16" s="119" t="s">
        <v>85</v>
      </c>
    </row>
    <row r="17" spans="1:9" ht="18" thickBot="1" x14ac:dyDescent="0.4">
      <c r="A17" s="4" t="s">
        <v>6</v>
      </c>
      <c r="B17" s="4"/>
      <c r="C17" s="4"/>
      <c r="D17" s="91" t="e">
        <f>SUM(D16:D16)</f>
        <v>#VALUE!</v>
      </c>
      <c r="E17" s="91" t="e">
        <f>SUM(E16:E16)</f>
        <v>#VALUE!</v>
      </c>
      <c r="F17" s="91" t="e">
        <f>SUM(F16:F16)</f>
        <v>#VALUE!</v>
      </c>
      <c r="G17" s="34" t="e">
        <f>SUM(G16:G16)</f>
        <v>#REF!</v>
      </c>
      <c r="H17" s="34" t="e">
        <f>SUM(H16:H16)</f>
        <v>#REF!</v>
      </c>
    </row>
    <row r="18" spans="1:9" ht="18" thickTop="1" x14ac:dyDescent="0.35">
      <c r="A18" s="4"/>
      <c r="B18" s="4"/>
      <c r="C18" s="4"/>
      <c r="D18" s="115"/>
      <c r="E18" s="115"/>
      <c r="F18" s="115"/>
      <c r="G18" s="49"/>
      <c r="H18" s="49"/>
    </row>
    <row r="19" spans="1:9" ht="33" customHeight="1" x14ac:dyDescent="0.35">
      <c r="A19" s="141" t="s">
        <v>92</v>
      </c>
      <c r="B19" s="141"/>
      <c r="C19" s="141"/>
      <c r="D19" s="141"/>
      <c r="E19" s="141"/>
      <c r="F19" s="141"/>
      <c r="G19" s="141"/>
      <c r="H19" s="141"/>
      <c r="I19" s="141"/>
    </row>
    <row r="20" spans="1:9" x14ac:dyDescent="0.3">
      <c r="A20" s="29"/>
      <c r="B20" s="29"/>
      <c r="C20" s="29"/>
      <c r="D20" s="29"/>
      <c r="E20" s="29"/>
      <c r="F20" s="29"/>
      <c r="G20" s="29"/>
      <c r="H20" s="29"/>
      <c r="I20" s="29"/>
    </row>
    <row r="21" spans="1:9" s="24" customFormat="1" ht="33.75" customHeight="1" x14ac:dyDescent="0.35">
      <c r="A21" s="134" t="s">
        <v>42</v>
      </c>
      <c r="B21" s="134"/>
      <c r="C21" s="134"/>
      <c r="D21" s="134"/>
      <c r="E21" s="134"/>
      <c r="F21" s="134"/>
    </row>
    <row r="23" spans="1:9" s="24" customFormat="1" ht="69.75" customHeight="1" x14ac:dyDescent="0.35">
      <c r="A23" s="5" t="s">
        <v>4</v>
      </c>
      <c r="B23" s="5" t="s">
        <v>12</v>
      </c>
      <c r="C23" s="5" t="s">
        <v>5</v>
      </c>
      <c r="D23" s="5">
        <v>2016</v>
      </c>
      <c r="E23" s="5">
        <v>2017</v>
      </c>
      <c r="F23" s="5">
        <v>2018</v>
      </c>
      <c r="G23" s="5">
        <v>2020</v>
      </c>
      <c r="H23" s="5" t="s">
        <v>2</v>
      </c>
      <c r="I23" s="127" t="s">
        <v>91</v>
      </c>
    </row>
    <row r="24" spans="1:9" s="6" customFormat="1" ht="15" customHeight="1" x14ac:dyDescent="0.35">
      <c r="A24" s="120"/>
      <c r="B24" s="120"/>
      <c r="C24" s="120"/>
      <c r="D24" s="114"/>
      <c r="E24" s="114"/>
      <c r="F24" s="114"/>
      <c r="G24" s="37">
        <v>5</v>
      </c>
      <c r="H24" s="37">
        <v>5</v>
      </c>
    </row>
    <row r="25" spans="1:9" s="6" customFormat="1" ht="15" customHeight="1" x14ac:dyDescent="0.35">
      <c r="A25" s="116">
        <v>2015</v>
      </c>
      <c r="B25" s="117" t="s">
        <v>21</v>
      </c>
      <c r="C25" s="118">
        <v>2</v>
      </c>
      <c r="D25" s="117" t="s">
        <v>21</v>
      </c>
      <c r="E25" s="117" t="s">
        <v>21</v>
      </c>
      <c r="F25" s="114"/>
      <c r="I25" s="119" t="s">
        <v>86</v>
      </c>
    </row>
    <row r="26" spans="1:9" s="90" customFormat="1" ht="17.25" x14ac:dyDescent="0.35">
      <c r="A26" s="82">
        <v>2016</v>
      </c>
      <c r="B26" s="87" t="e">
        <f>'Exhibit 4 Employer Calculations'!H57</f>
        <v>#VALUE!</v>
      </c>
      <c r="C26" s="88">
        <v>3</v>
      </c>
      <c r="D26" s="71" t="e">
        <f>$B$26/$C$16</f>
        <v>#VALUE!</v>
      </c>
      <c r="E26" s="71" t="e">
        <f>$B$26/$C$16</f>
        <v>#VALUE!</v>
      </c>
      <c r="F26" s="71" t="e">
        <f>$B$26/$C$16</f>
        <v>#VALUE!</v>
      </c>
      <c r="G26" s="87" t="e">
        <f>IF(($A26-#REF!)&gt;=G$14,0,IF(INT($C26)+1=G$14-($A26-#REF!),($B26/$C26)*($C26-INT($C26)),IF(G$14-($A26-#REF!)&gt;INT($C26)+1,0,$B26/$C26)))</f>
        <v>#REF!</v>
      </c>
      <c r="H26" s="87" t="e">
        <f>IF(($A26-#REF!)&gt;=H$14,0,IF(INT($C26)+1=H$14-($A26-#REF!),($B26/$C26)*($C26-INT($C26)),IF(H$14-($A26-#REF!)&gt;INT($C26)+1,0,$B26/$C26)))</f>
        <v>#REF!</v>
      </c>
      <c r="I26" s="119" t="s">
        <v>87</v>
      </c>
    </row>
    <row r="27" spans="1:9" ht="18" thickBot="1" x14ac:dyDescent="0.4">
      <c r="A27" s="4" t="s">
        <v>6</v>
      </c>
      <c r="B27" s="4"/>
      <c r="C27" s="4"/>
      <c r="D27" s="91" t="e">
        <f>SUM(D26:D26)</f>
        <v>#VALUE!</v>
      </c>
      <c r="E27" s="91" t="e">
        <f>SUM(E26:E26)</f>
        <v>#VALUE!</v>
      </c>
      <c r="F27" s="91" t="e">
        <f>SUM(F26:F26)</f>
        <v>#VALUE!</v>
      </c>
      <c r="G27" s="34" t="e">
        <f>SUM(G26:G26)</f>
        <v>#REF!</v>
      </c>
      <c r="H27" s="34" t="e">
        <f>SUM(H26:H26)</f>
        <v>#REF!</v>
      </c>
    </row>
    <row r="28" spans="1:9" ht="18" thickTop="1" x14ac:dyDescent="0.35">
      <c r="A28" s="4"/>
      <c r="B28" s="4"/>
      <c r="C28" s="4"/>
      <c r="D28" s="115"/>
      <c r="E28" s="115"/>
      <c r="F28" s="115"/>
      <c r="G28" s="49"/>
      <c r="H28" s="49"/>
    </row>
    <row r="29" spans="1:9" ht="34.5" customHeight="1" x14ac:dyDescent="0.35">
      <c r="A29" s="141" t="s">
        <v>93</v>
      </c>
      <c r="B29" s="141"/>
      <c r="C29" s="141"/>
      <c r="D29" s="141"/>
      <c r="E29" s="141"/>
      <c r="F29" s="141"/>
      <c r="G29" s="141"/>
      <c r="H29" s="141"/>
      <c r="I29" s="141"/>
    </row>
    <row r="30" spans="1:9" x14ac:dyDescent="0.3">
      <c r="A30" s="29"/>
      <c r="B30" s="29"/>
      <c r="C30" s="29"/>
      <c r="D30" s="29"/>
      <c r="E30" s="29"/>
      <c r="F30" s="29"/>
      <c r="G30" s="29"/>
      <c r="H30" s="29"/>
      <c r="I30" s="29"/>
    </row>
    <row r="31" spans="1:9" s="24" customFormat="1" ht="36.75" customHeight="1" x14ac:dyDescent="0.35">
      <c r="A31" s="134" t="s">
        <v>43</v>
      </c>
      <c r="B31" s="134"/>
      <c r="C31" s="134"/>
      <c r="D31" s="134"/>
      <c r="E31" s="134"/>
      <c r="F31" s="134"/>
    </row>
    <row r="33" spans="1:9" s="24" customFormat="1" ht="34.5" x14ac:dyDescent="0.35">
      <c r="A33" s="5" t="s">
        <v>4</v>
      </c>
      <c r="B33" s="5"/>
      <c r="C33" s="5" t="s">
        <v>5</v>
      </c>
      <c r="D33" s="5">
        <v>2016</v>
      </c>
      <c r="E33" s="5">
        <v>2017</v>
      </c>
      <c r="F33" s="5">
        <v>2018</v>
      </c>
      <c r="G33" s="5">
        <v>2020</v>
      </c>
      <c r="H33" s="5" t="s">
        <v>2</v>
      </c>
    </row>
    <row r="34" spans="1:9" s="6" customFormat="1" ht="15" customHeight="1" x14ac:dyDescent="0.3">
      <c r="A34" s="93"/>
      <c r="B34" s="93"/>
      <c r="C34" s="93"/>
      <c r="D34" s="94">
        <v>1</v>
      </c>
      <c r="E34" s="94">
        <v>2</v>
      </c>
      <c r="F34" s="94">
        <v>3</v>
      </c>
    </row>
    <row r="35" spans="1:9" s="6" customFormat="1" ht="15" customHeight="1" x14ac:dyDescent="0.35">
      <c r="A35" s="116">
        <v>2015</v>
      </c>
      <c r="B35" s="117" t="s">
        <v>21</v>
      </c>
      <c r="C35" s="118">
        <v>2</v>
      </c>
      <c r="D35" s="117" t="s">
        <v>21</v>
      </c>
      <c r="E35" s="117" t="s">
        <v>21</v>
      </c>
      <c r="F35" s="94"/>
    </row>
    <row r="36" spans="1:9" ht="17.25" x14ac:dyDescent="0.35">
      <c r="A36" s="82">
        <v>2016</v>
      </c>
      <c r="B36" s="71" t="e">
        <f>$B$16+$B$26</f>
        <v>#VALUE!</v>
      </c>
      <c r="C36" s="88">
        <v>3</v>
      </c>
      <c r="D36" s="87" t="e">
        <f>D16+D26</f>
        <v>#VALUE!</v>
      </c>
      <c r="E36" s="87" t="e">
        <f>E16+E26</f>
        <v>#VALUE!</v>
      </c>
      <c r="F36" s="87" t="e">
        <f>F16+F26</f>
        <v>#VALUE!</v>
      </c>
      <c r="G36" s="36" t="e">
        <f>IF(($A36-#REF!)&gt;=G$14,0,IF(INT($C36)+1=G$14-($A36-#REF!),($B36/$C36)*($C36-INT($C36)),IF(G$14-($A36-#REF!)&gt;INT($C36)+1,0,$B36/$C36)))</f>
        <v>#REF!</v>
      </c>
      <c r="H36" s="36" t="e">
        <f>IF(($A36-#REF!)&gt;=H$14,0,IF(INT($C36)+1=H$14-($A36-#REF!),($B36/$C36)*($C36-INT($C36)),IF(H$14-($A36-#REF!)&gt;INT($C36)+1,0,$B36/$C36)))</f>
        <v>#REF!</v>
      </c>
    </row>
    <row r="37" spans="1:9" ht="18" thickBot="1" x14ac:dyDescent="0.4">
      <c r="A37" s="4" t="s">
        <v>6</v>
      </c>
      <c r="B37" s="4"/>
      <c r="C37" s="4"/>
      <c r="D37" s="34" t="e">
        <f>SUM(D36:D36)</f>
        <v>#VALUE!</v>
      </c>
      <c r="E37" s="34" t="e">
        <f>SUM(E36:E36)</f>
        <v>#VALUE!</v>
      </c>
      <c r="F37" s="34" t="e">
        <f>SUM(F36:F36)</f>
        <v>#VALUE!</v>
      </c>
      <c r="G37" s="34" t="e">
        <f>#REF!</f>
        <v>#REF!</v>
      </c>
      <c r="H37" s="34" t="e">
        <f>#REF!</f>
        <v>#REF!</v>
      </c>
    </row>
    <row r="38" spans="1:9" ht="17.25" thickTop="1" x14ac:dyDescent="0.3"/>
    <row r="39" spans="1:9" ht="17.25" x14ac:dyDescent="0.35">
      <c r="A39" s="136" t="s">
        <v>36</v>
      </c>
      <c r="B39" s="136"/>
      <c r="C39" s="136"/>
      <c r="D39" s="63" t="s">
        <v>41</v>
      </c>
      <c r="E39" s="63" t="s">
        <v>30</v>
      </c>
      <c r="F39" s="63" t="s">
        <v>31</v>
      </c>
      <c r="G39" s="38" t="s">
        <v>32</v>
      </c>
      <c r="H39" s="38" t="s">
        <v>33</v>
      </c>
    </row>
    <row r="40" spans="1:9" x14ac:dyDescent="0.3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8" x14ac:dyDescent="0.35">
      <c r="A41" s="30" t="s">
        <v>34</v>
      </c>
    </row>
    <row r="42" spans="1:9" ht="15" customHeight="1" x14ac:dyDescent="0.35">
      <c r="A42" s="30"/>
    </row>
    <row r="43" spans="1:9" ht="53.25" customHeight="1" x14ac:dyDescent="0.35">
      <c r="D43" s="95" t="s">
        <v>72</v>
      </c>
      <c r="E43" s="5" t="s">
        <v>0</v>
      </c>
    </row>
    <row r="44" spans="1:9" ht="17.25" x14ac:dyDescent="0.35">
      <c r="D44" s="92"/>
      <c r="E44" s="10"/>
    </row>
    <row r="45" spans="1:9" ht="33" customHeight="1" x14ac:dyDescent="0.35">
      <c r="A45" s="133" t="s">
        <v>57</v>
      </c>
      <c r="B45" s="133"/>
      <c r="C45" s="133"/>
      <c r="D45" s="96" t="e">
        <f>E16+F16</f>
        <v>#VALUE!</v>
      </c>
      <c r="E45" s="31" t="e">
        <f>D17</f>
        <v>#VALUE!</v>
      </c>
    </row>
    <row r="46" spans="1:9" ht="36" customHeight="1" x14ac:dyDescent="0.35">
      <c r="A46" s="133" t="s">
        <v>45</v>
      </c>
      <c r="B46" s="133"/>
      <c r="C46" s="133"/>
      <c r="D46" s="97" t="e">
        <f>E26+F26</f>
        <v>#VALUE!</v>
      </c>
      <c r="E46" s="32" t="e">
        <f>D27</f>
        <v>#VALUE!</v>
      </c>
    </row>
    <row r="47" spans="1:9" ht="18" thickBot="1" x14ac:dyDescent="0.4">
      <c r="A47" s="4" t="s">
        <v>35</v>
      </c>
      <c r="D47" s="98" t="e">
        <f>D46+D45</f>
        <v>#VALUE!</v>
      </c>
      <c r="E47" s="34" t="e">
        <f>E46+E45</f>
        <v>#VALUE!</v>
      </c>
    </row>
    <row r="48" spans="1:9" ht="23.25" customHeight="1" thickTop="1" x14ac:dyDescent="0.3"/>
    <row r="49" spans="4:4" ht="17.25" x14ac:dyDescent="0.35">
      <c r="D49" s="82"/>
    </row>
  </sheetData>
  <mergeCells count="13">
    <mergeCell ref="A46:C46"/>
    <mergeCell ref="A3:H3"/>
    <mergeCell ref="A31:F31"/>
    <mergeCell ref="A11:F11"/>
    <mergeCell ref="A21:F21"/>
    <mergeCell ref="A39:C39"/>
    <mergeCell ref="A4:H4"/>
    <mergeCell ref="A7:B7"/>
    <mergeCell ref="A45:C45"/>
    <mergeCell ref="A8:B8"/>
    <mergeCell ref="A19:I19"/>
    <mergeCell ref="A29:I29"/>
    <mergeCell ref="A5:I5"/>
  </mergeCells>
  <printOptions horizontalCentered="1"/>
  <pageMargins left="0.45" right="0.45" top="0.75" bottom="0.75" header="0.3" footer="0.3"/>
  <pageSetup scale="70" fitToHeight="2" orientation="landscape" horizontalDpi="300" verticalDpi="300" r:id="rId1"/>
  <headerFooter>
    <oddFooter>Page &amp;P</oddFooter>
  </headerFooter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Exhibit 4 Employer Calculations</vt:lpstr>
      <vt:lpstr>Exhibit 4a Amort of ER Calcs</vt:lpstr>
      <vt:lpstr>'Exhibit 4 Employer Calculations'!Print_Area</vt:lpstr>
      <vt:lpstr>'Exhibit 4a Amort of ER Calcs'!Print_Area</vt:lpstr>
      <vt:lpstr>'Exhibit 4 Employer Calculations'!Print_Titles</vt:lpstr>
      <vt:lpstr>'Exhibit 4a Amort of ER Calcs'!Print_Titles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2017-01-20T21:39:23Z</dcterms:modified>
</cp:coreProperties>
</file>